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ican\Documents\My Web Sites\plpoa\Education\"/>
    </mc:Choice>
  </mc:AlternateContent>
  <bookViews>
    <workbookView xWindow="0" yWindow="0" windowWidth="13290" windowHeight="13830"/>
  </bookViews>
  <sheets>
    <sheet name="Savings" sheetId="1" r:id="rId1"/>
    <sheet name="Propane Conversion" sheetId="4" r:id="rId2"/>
    <sheet name="Oil Conversion" sheetId="6" r:id="rId3"/>
    <sheet name="Electric Conversion" sheetId="7" r:id="rId4"/>
    <sheet name="Sheet2" sheetId="2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H9" i="1" l="1"/>
  <c r="G9" i="1"/>
  <c r="G16" i="1" s="1"/>
  <c r="E9" i="1"/>
  <c r="E16" i="1" s="1"/>
  <c r="B1" i="6" l="1"/>
  <c r="B1" i="4"/>
  <c r="C14" i="1"/>
  <c r="C9" i="1"/>
  <c r="H16" i="1"/>
  <c r="B1" i="7" l="1"/>
  <c r="C16" i="1"/>
  <c r="H20" i="1" s="1"/>
  <c r="B2" i="4" l="1"/>
  <c r="B3" i="4" s="1"/>
  <c r="E20" i="1"/>
  <c r="B2" i="7"/>
  <c r="B3" i="7" s="1"/>
  <c r="B2" i="6"/>
  <c r="B3" i="6" s="1"/>
  <c r="G20" i="1"/>
  <c r="E8" i="7" l="1"/>
  <c r="B8" i="7"/>
  <c r="C8" i="7" s="1"/>
  <c r="D8" i="7" s="1"/>
  <c r="K8" i="7"/>
  <c r="J8" i="7"/>
  <c r="I8" i="7"/>
  <c r="H8" i="7"/>
  <c r="G8" i="7"/>
  <c r="F8" i="7"/>
  <c r="F8" i="4"/>
  <c r="G8" i="4"/>
  <c r="H8" i="4"/>
  <c r="B8" i="4"/>
  <c r="C8" i="4"/>
  <c r="D8" i="4" s="1"/>
  <c r="K8" i="4"/>
  <c r="E8" i="4"/>
  <c r="I8" i="4"/>
  <c r="J8" i="4"/>
  <c r="E8" i="6"/>
  <c r="B8" i="6"/>
  <c r="C8" i="6" s="1"/>
  <c r="D8" i="6" s="1"/>
  <c r="K8" i="6"/>
  <c r="J8" i="6"/>
  <c r="I8" i="6"/>
  <c r="H8" i="6"/>
  <c r="G8" i="6"/>
  <c r="F8" i="6"/>
  <c r="C10" i="6" l="1"/>
  <c r="G22" i="1" s="1"/>
  <c r="C10" i="7"/>
  <c r="H22" i="1" s="1"/>
  <c r="C10" i="4"/>
  <c r="E22" i="1" s="1"/>
</calcChain>
</file>

<file path=xl/sharedStrings.xml><?xml version="1.0" encoding="utf-8"?>
<sst xmlns="http://schemas.openxmlformats.org/spreadsheetml/2006/main" count="47" uniqueCount="33">
  <si>
    <t>Cost Comparison</t>
  </si>
  <si>
    <t>Average Residential Customer</t>
  </si>
  <si>
    <t>800 Terms / Year</t>
  </si>
  <si>
    <t>Propane</t>
  </si>
  <si>
    <t>Oil</t>
  </si>
  <si>
    <t>Additional Charges</t>
  </si>
  <si>
    <t>Affordability Surchage</t>
  </si>
  <si>
    <t>($.00390/therm)</t>
  </si>
  <si>
    <t>CCRA</t>
  </si>
  <si>
    <t>($.01719/therm)</t>
  </si>
  <si>
    <t xml:space="preserve">Annual Energy Cost </t>
  </si>
  <si>
    <t>Total</t>
  </si>
  <si>
    <t>U.S. Energy Information Administration</t>
  </si>
  <si>
    <t>Equivalent Energy</t>
  </si>
  <si>
    <t>* Source:</t>
  </si>
  <si>
    <t>Natural Gas</t>
  </si>
  <si>
    <t>Electric</t>
  </si>
  <si>
    <t>Customer Charge($8.00 month)</t>
  </si>
  <si>
    <t>Average Price 2013 estimated</t>
  </si>
  <si>
    <t>Customer Charge/month</t>
  </si>
  <si>
    <t>Payback Period</t>
  </si>
  <si>
    <t>(new furnace &amp; new water heater)</t>
  </si>
  <si>
    <t xml:space="preserve">Annual Savings for each </t>
  </si>
  <si>
    <t>Annual Savings</t>
  </si>
  <si>
    <t>Total Savings over 10 Years</t>
  </si>
  <si>
    <t>Savings/Year</t>
  </si>
  <si>
    <t>Conversion Costs</t>
  </si>
  <si>
    <t>(new furnace &amp; water heater)</t>
  </si>
  <si>
    <t>Savings over 10 years (estimating a $3,000 conversion cost)</t>
  </si>
  <si>
    <t xml:space="preserve"> KWH</t>
  </si>
  <si>
    <t>Gallons</t>
  </si>
  <si>
    <t xml:space="preserve"> Gallons</t>
  </si>
  <si>
    <t>Therm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</si>
</sst>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_);[Red]\(&quot;$&quot;#,##0.0000\)"/>
    <numFmt numFmtId="166" formatCode="_(&quot;$&quot;* #,##0_);_(&quot;$&quot;* \(#,##0\);_(&quot;$&quot;* &quot;-&quot;??_);_(@_)"/>
    <numFmt numFmtId="167" formatCode="&quot;$&quot;#,##0.00000_);[Red]\(&quot;$&quot;#,##0.00000\)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1"/>
    <xf numFmtId="0" fontId="3" fillId="4" borderId="5" xfId="0" applyFont="1" applyFill="1" applyBorder="1"/>
    <xf numFmtId="0" fontId="3" fillId="4" borderId="6" xfId="0" applyFont="1" applyFill="1" applyBorder="1"/>
    <xf numFmtId="0" fontId="4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3" fillId="2" borderId="9" xfId="0" applyFont="1" applyFill="1" applyBorder="1"/>
    <xf numFmtId="0" fontId="3" fillId="2" borderId="4" xfId="0" applyFont="1" applyFill="1" applyBorder="1"/>
    <xf numFmtId="8" fontId="3" fillId="2" borderId="0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4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6" fontId="0" fillId="3" borderId="12" xfId="0" applyNumberForma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6" fontId="0" fillId="0" borderId="0" xfId="0" applyNumberFormat="1"/>
    <xf numFmtId="0" fontId="3" fillId="0" borderId="5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7" fillId="0" borderId="0" xfId="1" applyFont="1"/>
    <xf numFmtId="1" fontId="3" fillId="0" borderId="6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0" fillId="0" borderId="0" xfId="0" applyNumberFormat="1"/>
    <xf numFmtId="1" fontId="4" fillId="0" borderId="0" xfId="0" applyNumberFormat="1" applyFont="1" applyFill="1" applyBorder="1"/>
    <xf numFmtId="1" fontId="3" fillId="0" borderId="4" xfId="2" applyNumberFormat="1" applyFont="1" applyFill="1" applyBorder="1"/>
    <xf numFmtId="1" fontId="0" fillId="0" borderId="0" xfId="0" applyNumberFormat="1" applyFill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Fill="1"/>
    <xf numFmtId="1" fontId="3" fillId="0" borderId="0" xfId="0" applyNumberFormat="1" applyFont="1" applyAlignment="1">
      <alignment vertical="center"/>
    </xf>
    <xf numFmtId="1" fontId="3" fillId="0" borderId="0" xfId="0" applyNumberFormat="1" applyFont="1"/>
    <xf numFmtId="166" fontId="3" fillId="0" borderId="0" xfId="2" applyNumberFormat="1" applyFont="1"/>
    <xf numFmtId="166" fontId="3" fillId="0" borderId="6" xfId="2" applyNumberFormat="1" applyFont="1" applyFill="1" applyBorder="1"/>
    <xf numFmtId="166" fontId="4" fillId="0" borderId="0" xfId="2" applyNumberFormat="1" applyFont="1" applyFill="1" applyBorder="1"/>
    <xf numFmtId="166" fontId="3" fillId="0" borderId="4" xfId="2" applyNumberFormat="1" applyFont="1" applyFill="1" applyBorder="1"/>
    <xf numFmtId="166" fontId="1" fillId="0" borderId="0" xfId="2" applyNumberFormat="1" applyFont="1"/>
    <xf numFmtId="166" fontId="3" fillId="0" borderId="0" xfId="2" applyNumberFormat="1" applyFont="1" applyAlignment="1">
      <alignment vertical="center"/>
    </xf>
    <xf numFmtId="166" fontId="3" fillId="5" borderId="17" xfId="2" applyNumberFormat="1" applyFont="1" applyFill="1" applyBorder="1"/>
    <xf numFmtId="1" fontId="3" fillId="5" borderId="17" xfId="0" applyNumberFormat="1" applyFont="1" applyFill="1" applyBorder="1"/>
    <xf numFmtId="0" fontId="3" fillId="0" borderId="0" xfId="0" applyFont="1" applyAlignment="1">
      <alignment horizontal="right"/>
    </xf>
    <xf numFmtId="166" fontId="3" fillId="5" borderId="0" xfId="2" applyNumberFormat="1" applyFont="1" applyFill="1" applyAlignment="1">
      <alignment vertical="center"/>
    </xf>
    <xf numFmtId="8" fontId="3" fillId="3" borderId="3" xfId="0" applyNumberFormat="1" applyFont="1" applyFill="1" applyBorder="1" applyAlignment="1">
      <alignment horizontal="center"/>
    </xf>
    <xf numFmtId="167" fontId="0" fillId="3" borderId="8" xfId="0" applyNumberForma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E22" sqref="E22"/>
    </sheetView>
  </sheetViews>
  <sheetFormatPr defaultRowHeight="15" x14ac:dyDescent="0.25"/>
  <cols>
    <col min="1" max="1" width="28.5703125" customWidth="1"/>
    <col min="2" max="2" width="24.7109375" customWidth="1"/>
    <col min="3" max="3" width="19.85546875" customWidth="1"/>
    <col min="4" max="4" width="1.140625" customWidth="1"/>
    <col min="5" max="5" width="15.85546875" customWidth="1"/>
    <col min="6" max="6" width="2.28515625" customWidth="1"/>
    <col min="7" max="7" width="16.7109375" customWidth="1"/>
    <col min="8" max="8" width="18.42578125" customWidth="1"/>
  </cols>
  <sheetData>
    <row r="1" spans="1:12" ht="19.5" thickTop="1" x14ac:dyDescent="0.3">
      <c r="A1" s="4"/>
      <c r="B1" s="5"/>
      <c r="C1" s="6" t="s">
        <v>0</v>
      </c>
      <c r="D1" s="7"/>
      <c r="E1" s="7"/>
      <c r="F1" s="5"/>
      <c r="G1" s="9"/>
      <c r="H1" s="26"/>
    </row>
    <row r="2" spans="1:12" ht="18.75" x14ac:dyDescent="0.3">
      <c r="A2" s="8"/>
      <c r="B2" s="9"/>
      <c r="C2" s="10" t="s">
        <v>1</v>
      </c>
      <c r="D2" s="11"/>
      <c r="E2" s="11"/>
      <c r="F2" s="9"/>
      <c r="G2" s="9"/>
      <c r="H2" s="27"/>
    </row>
    <row r="3" spans="1:12" ht="18.75" x14ac:dyDescent="0.3">
      <c r="A3" s="8"/>
      <c r="B3" s="9"/>
      <c r="C3" s="10" t="s">
        <v>2</v>
      </c>
      <c r="D3" s="11"/>
      <c r="E3" s="11"/>
      <c r="F3" s="9"/>
      <c r="G3" s="9"/>
      <c r="H3" s="28"/>
    </row>
    <row r="4" spans="1:12" s="25" customFormat="1" ht="18.75" x14ac:dyDescent="0.3">
      <c r="A4" s="23"/>
      <c r="B4" s="24"/>
      <c r="C4" s="20" t="s">
        <v>15</v>
      </c>
      <c r="D4" s="21"/>
      <c r="E4" s="20" t="s">
        <v>3</v>
      </c>
      <c r="F4" s="21"/>
      <c r="G4" s="29" t="s">
        <v>4</v>
      </c>
      <c r="H4" s="22" t="s">
        <v>16</v>
      </c>
    </row>
    <row r="5" spans="1:12" ht="18.75" x14ac:dyDescent="0.3">
      <c r="A5" s="12" t="s">
        <v>13</v>
      </c>
      <c r="B5" s="13"/>
      <c r="C5" s="30">
        <v>800</v>
      </c>
      <c r="D5" s="31"/>
      <c r="E5" s="30">
        <v>873</v>
      </c>
      <c r="F5" s="31"/>
      <c r="G5" s="30">
        <v>576</v>
      </c>
      <c r="H5" s="32">
        <v>23407</v>
      </c>
    </row>
    <row r="6" spans="1:12" ht="18.75" x14ac:dyDescent="0.3">
      <c r="A6" s="12"/>
      <c r="B6" s="13"/>
      <c r="C6" s="30" t="s">
        <v>32</v>
      </c>
      <c r="D6" s="14"/>
      <c r="E6" s="30" t="s">
        <v>31</v>
      </c>
      <c r="F6" s="14"/>
      <c r="G6" s="30" t="s">
        <v>30</v>
      </c>
      <c r="H6" s="34" t="s">
        <v>29</v>
      </c>
    </row>
    <row r="7" spans="1:12" ht="18.75" x14ac:dyDescent="0.3">
      <c r="A7" s="12" t="s">
        <v>18</v>
      </c>
      <c r="B7" s="13"/>
      <c r="C7" s="33">
        <v>0.70099999999999996</v>
      </c>
      <c r="D7" s="31"/>
      <c r="E7" s="79">
        <v>2.08</v>
      </c>
      <c r="F7" s="31"/>
      <c r="G7" s="79">
        <v>3.4</v>
      </c>
      <c r="H7" s="80">
        <v>8.1860000000000002E-2</v>
      </c>
      <c r="L7" s="3"/>
    </row>
    <row r="8" spans="1:12" ht="18.75" x14ac:dyDescent="0.3">
      <c r="A8" s="12"/>
      <c r="B8" s="13"/>
      <c r="C8" s="30"/>
      <c r="D8" s="31"/>
      <c r="E8" s="30"/>
      <c r="F8" s="31"/>
      <c r="G8" s="30"/>
      <c r="H8" s="34"/>
      <c r="L8" s="3"/>
    </row>
    <row r="9" spans="1:12" ht="19.5" thickBot="1" x14ac:dyDescent="0.35">
      <c r="A9" s="12" t="s">
        <v>10</v>
      </c>
      <c r="B9" s="18"/>
      <c r="C9" s="35">
        <f>C5*C7</f>
        <v>560.79999999999995</v>
      </c>
      <c r="D9" s="36"/>
      <c r="E9" s="35">
        <f>E5*E7</f>
        <v>1815.8400000000001</v>
      </c>
      <c r="F9" s="36"/>
      <c r="G9" s="35">
        <f>G5*G7</f>
        <v>1958.3999999999999</v>
      </c>
      <c r="H9" s="37">
        <f>H5*H7</f>
        <v>1916.0970200000002</v>
      </c>
      <c r="L9" s="3"/>
    </row>
    <row r="10" spans="1:12" ht="19.5" thickTop="1" x14ac:dyDescent="0.3">
      <c r="A10" s="12"/>
      <c r="B10" s="13"/>
      <c r="C10" s="38"/>
      <c r="D10" s="39"/>
      <c r="E10" s="38"/>
      <c r="F10" s="39"/>
      <c r="G10" s="38"/>
      <c r="H10" s="34"/>
      <c r="L10" s="3"/>
    </row>
    <row r="11" spans="1:12" ht="18.75" x14ac:dyDescent="0.3">
      <c r="A11" s="12" t="s">
        <v>5</v>
      </c>
      <c r="B11" s="13"/>
      <c r="C11" s="38"/>
      <c r="D11" s="39"/>
      <c r="E11" s="38"/>
      <c r="F11" s="39"/>
      <c r="G11" s="38"/>
      <c r="H11" s="34"/>
      <c r="L11" s="3"/>
    </row>
    <row r="12" spans="1:12" ht="18.75" x14ac:dyDescent="0.3">
      <c r="A12" s="12" t="s">
        <v>6</v>
      </c>
      <c r="B12" s="15" t="s">
        <v>7</v>
      </c>
      <c r="C12" s="38">
        <v>3.12</v>
      </c>
      <c r="D12" s="39"/>
      <c r="E12" s="38"/>
      <c r="F12" s="39"/>
      <c r="G12" s="38"/>
      <c r="H12" s="34"/>
      <c r="L12" s="3"/>
    </row>
    <row r="13" spans="1:12" ht="18.75" x14ac:dyDescent="0.3">
      <c r="A13" s="12" t="s">
        <v>8</v>
      </c>
      <c r="B13" s="13" t="s">
        <v>9</v>
      </c>
      <c r="C13" s="38">
        <v>13.75</v>
      </c>
      <c r="D13" s="39"/>
      <c r="E13" s="38"/>
      <c r="F13" s="39"/>
      <c r="G13" s="38"/>
      <c r="H13" s="34"/>
      <c r="L13" s="3"/>
    </row>
    <row r="14" spans="1:12" ht="45.75" x14ac:dyDescent="0.3">
      <c r="A14" s="12" t="s">
        <v>19</v>
      </c>
      <c r="B14" s="19">
        <v>8.5</v>
      </c>
      <c r="C14" s="38">
        <f>B14*12</f>
        <v>102</v>
      </c>
      <c r="D14" s="39"/>
      <c r="E14" s="38"/>
      <c r="F14" s="39"/>
      <c r="G14" s="38"/>
      <c r="H14" s="40" t="s">
        <v>17</v>
      </c>
      <c r="L14" s="3"/>
    </row>
    <row r="15" spans="1:12" ht="18.75" x14ac:dyDescent="0.3">
      <c r="A15" s="12"/>
      <c r="B15" s="13"/>
      <c r="C15" s="38"/>
      <c r="D15" s="39"/>
      <c r="E15" s="38"/>
      <c r="F15" s="39"/>
      <c r="G15" s="38"/>
      <c r="H15" s="41">
        <v>96</v>
      </c>
      <c r="L15" s="3"/>
    </row>
    <row r="16" spans="1:12" ht="18.75" x14ac:dyDescent="0.3">
      <c r="A16" s="12"/>
      <c r="B16" s="16" t="s">
        <v>11</v>
      </c>
      <c r="C16" s="42">
        <f>SUM(C9:C14)</f>
        <v>679.67</v>
      </c>
      <c r="D16" s="43"/>
      <c r="E16" s="42">
        <f>E9+E12+E13+E14</f>
        <v>1815.8400000000001</v>
      </c>
      <c r="F16" s="43"/>
      <c r="G16" s="42">
        <f>G9+G12+G13+G14</f>
        <v>1958.3999999999999</v>
      </c>
      <c r="H16" s="47">
        <f>SUM(H9+H15)</f>
        <v>2012.0970200000002</v>
      </c>
      <c r="L16" s="3"/>
    </row>
    <row r="17" spans="1:12" ht="19.5" thickBot="1" x14ac:dyDescent="0.35">
      <c r="A17" s="17"/>
      <c r="B17" s="18"/>
      <c r="C17" s="44"/>
      <c r="D17" s="45"/>
      <c r="E17" s="44"/>
      <c r="F17" s="45"/>
      <c r="G17" s="44"/>
      <c r="H17" s="46"/>
      <c r="L17" s="3"/>
    </row>
    <row r="18" spans="1:12" ht="15.75" thickTop="1" x14ac:dyDescent="0.25">
      <c r="A18" s="2" t="s">
        <v>14</v>
      </c>
      <c r="B18" s="1" t="s">
        <v>12</v>
      </c>
      <c r="C18" s="1"/>
      <c r="L18" s="3"/>
    </row>
    <row r="19" spans="1:12" x14ac:dyDescent="0.25">
      <c r="L19" s="3"/>
    </row>
    <row r="20" spans="1:12" ht="18.75" x14ac:dyDescent="0.3">
      <c r="A20" s="77" t="s">
        <v>22</v>
      </c>
      <c r="B20" s="53"/>
      <c r="C20" s="53"/>
      <c r="D20" s="53"/>
      <c r="E20" s="54">
        <f>E16-C16</f>
        <v>1136.17</v>
      </c>
      <c r="F20" s="53"/>
      <c r="G20" s="54">
        <f>G16-C16</f>
        <v>1278.73</v>
      </c>
      <c r="H20" s="54">
        <f>H16-C16</f>
        <v>1332.4270200000001</v>
      </c>
      <c r="L20" s="3"/>
    </row>
    <row r="21" spans="1:12" x14ac:dyDescent="0.25">
      <c r="A21" s="2"/>
      <c r="B21" s="1"/>
      <c r="C21" s="1"/>
      <c r="L21" s="3"/>
    </row>
    <row r="22" spans="1:12" ht="56.25" x14ac:dyDescent="0.3">
      <c r="A22" s="52" t="s">
        <v>28</v>
      </c>
      <c r="B22" s="48"/>
      <c r="D22" s="1"/>
      <c r="E22" s="78">
        <f>'Propane Conversion'!C10</f>
        <v>8361.7000000000007</v>
      </c>
      <c r="F22" s="78"/>
      <c r="G22" s="78">
        <f>'Oil Conversion'!C10</f>
        <v>9787.2999999999993</v>
      </c>
      <c r="H22" s="78">
        <f>'Electric Conversion'!C10</f>
        <v>10324.270199999999</v>
      </c>
      <c r="L22" s="3"/>
    </row>
    <row r="23" spans="1:12" x14ac:dyDescent="0.25">
      <c r="L23" s="3"/>
    </row>
    <row r="24" spans="1:12" x14ac:dyDescent="0.25">
      <c r="L24" s="3"/>
    </row>
    <row r="25" spans="1:12" x14ac:dyDescent="0.25">
      <c r="L25" s="3"/>
    </row>
    <row r="26" spans="1:12" x14ac:dyDescent="0.25">
      <c r="L26" s="3"/>
    </row>
    <row r="27" spans="1:12" x14ac:dyDescent="0.25">
      <c r="L27" s="3"/>
    </row>
    <row r="28" spans="1:12" x14ac:dyDescent="0.25">
      <c r="L28" s="3"/>
    </row>
    <row r="29" spans="1:12" x14ac:dyDescent="0.25">
      <c r="L29" s="3"/>
    </row>
    <row r="30" spans="1:12" x14ac:dyDescent="0.25">
      <c r="L30" s="3"/>
    </row>
    <row r="31" spans="1:12" x14ac:dyDescent="0.25">
      <c r="L31" s="3"/>
    </row>
    <row r="32" spans="1:12" x14ac:dyDescent="0.25">
      <c r="L32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B1" sqref="B1"/>
    </sheetView>
  </sheetViews>
  <sheetFormatPr defaultRowHeight="15" x14ac:dyDescent="0.25"/>
  <cols>
    <col min="1" max="1" width="19.28515625" customWidth="1"/>
    <col min="2" max="11" width="12.7109375" style="61" customWidth="1"/>
  </cols>
  <sheetData>
    <row r="1" spans="1:12" ht="19.5" thickTop="1" x14ac:dyDescent="0.3">
      <c r="A1" s="49" t="s">
        <v>3</v>
      </c>
      <c r="B1" s="57">
        <f>Savings!E16</f>
        <v>1815.8400000000001</v>
      </c>
      <c r="C1" s="58"/>
      <c r="D1" s="59"/>
      <c r="E1" s="59"/>
      <c r="F1" s="60"/>
      <c r="G1" s="60"/>
      <c r="H1" s="60"/>
    </row>
    <row r="2" spans="1:12" ht="18.75" x14ac:dyDescent="0.3">
      <c r="A2" s="50" t="s">
        <v>15</v>
      </c>
      <c r="B2" s="62">
        <f>Savings!C16</f>
        <v>679.67</v>
      </c>
      <c r="C2" s="58"/>
      <c r="D2" s="58"/>
      <c r="E2" s="58"/>
      <c r="F2" s="58"/>
      <c r="G2" s="58"/>
      <c r="H2" s="59"/>
      <c r="L2" s="3"/>
    </row>
    <row r="3" spans="1:12" ht="19.5" thickBot="1" x14ac:dyDescent="0.35">
      <c r="A3" s="51" t="s">
        <v>23</v>
      </c>
      <c r="B3" s="63">
        <f>B1-B2</f>
        <v>1136.17</v>
      </c>
      <c r="C3" s="59"/>
      <c r="D3" s="59"/>
      <c r="E3" s="59"/>
      <c r="F3" s="59"/>
      <c r="G3" s="59"/>
      <c r="H3" s="64"/>
      <c r="L3" s="3"/>
    </row>
    <row r="4" spans="1:12" ht="15.75" thickTop="1" x14ac:dyDescent="0.25">
      <c r="A4" s="2"/>
      <c r="B4" s="65"/>
      <c r="C4" s="65"/>
      <c r="H4" s="66"/>
      <c r="L4" s="3"/>
    </row>
    <row r="5" spans="1:12" ht="37.5" x14ac:dyDescent="0.3">
      <c r="A5" s="52" t="s">
        <v>26</v>
      </c>
      <c r="B5" s="67">
        <v>3000</v>
      </c>
      <c r="C5" s="68" t="s">
        <v>27</v>
      </c>
      <c r="D5" s="68"/>
      <c r="E5" s="68"/>
      <c r="F5" s="68"/>
      <c r="G5" s="68"/>
      <c r="H5" s="68"/>
      <c r="I5" s="68"/>
      <c r="J5" s="68"/>
      <c r="K5" s="68"/>
      <c r="L5" s="56"/>
    </row>
    <row r="6" spans="1:12" ht="18.75" x14ac:dyDescent="0.3">
      <c r="A6" s="53"/>
      <c r="B6" s="68"/>
      <c r="C6" s="68"/>
      <c r="D6" s="68"/>
      <c r="E6" s="68"/>
      <c r="F6" s="68"/>
      <c r="G6" s="68"/>
      <c r="H6" s="68"/>
      <c r="I6" s="68"/>
      <c r="J6" s="68"/>
      <c r="K6" s="68"/>
      <c r="L6" s="56"/>
    </row>
    <row r="7" spans="1:12" ht="18.75" x14ac:dyDescent="0.3">
      <c r="A7" s="53" t="s">
        <v>20</v>
      </c>
      <c r="B7" s="68">
        <v>1</v>
      </c>
      <c r="C7" s="68">
        <v>2</v>
      </c>
      <c r="D7" s="68">
        <v>3</v>
      </c>
      <c r="E7" s="68">
        <v>4</v>
      </c>
      <c r="F7" s="68">
        <v>5</v>
      </c>
      <c r="G7" s="68">
        <v>6</v>
      </c>
      <c r="H7" s="68">
        <v>7</v>
      </c>
      <c r="I7" s="68">
        <v>8</v>
      </c>
      <c r="J7" s="68">
        <v>9</v>
      </c>
      <c r="K7" s="68">
        <v>10</v>
      </c>
      <c r="L7" s="56"/>
    </row>
    <row r="8" spans="1:12" ht="18.75" x14ac:dyDescent="0.3">
      <c r="A8" s="53"/>
      <c r="B8" s="69">
        <f>B3-B5</f>
        <v>-1863.83</v>
      </c>
      <c r="C8" s="69">
        <f>B3+B8</f>
        <v>-727.65999999999985</v>
      </c>
      <c r="D8" s="69">
        <f>B3+C8</f>
        <v>408.51000000000022</v>
      </c>
      <c r="E8" s="69">
        <f>$B$3</f>
        <v>1136.17</v>
      </c>
      <c r="F8" s="69">
        <f t="shared" ref="F8:K8" si="0">$B$3</f>
        <v>1136.17</v>
      </c>
      <c r="G8" s="69">
        <f t="shared" si="0"/>
        <v>1136.17</v>
      </c>
      <c r="H8" s="69">
        <f t="shared" si="0"/>
        <v>1136.17</v>
      </c>
      <c r="I8" s="69">
        <f t="shared" si="0"/>
        <v>1136.17</v>
      </c>
      <c r="J8" s="69">
        <f t="shared" si="0"/>
        <v>1136.17</v>
      </c>
      <c r="K8" s="69">
        <f t="shared" si="0"/>
        <v>1136.17</v>
      </c>
      <c r="L8" s="56"/>
    </row>
    <row r="9" spans="1:12" ht="18.75" x14ac:dyDescent="0.3">
      <c r="A9" s="53"/>
      <c r="B9" s="68"/>
      <c r="C9" s="68"/>
      <c r="D9" s="68"/>
      <c r="E9" s="68"/>
      <c r="F9" s="68"/>
      <c r="G9" s="68"/>
      <c r="H9" s="68"/>
      <c r="I9" s="68"/>
      <c r="J9" s="68"/>
      <c r="K9" s="68"/>
      <c r="L9" s="56"/>
    </row>
    <row r="10" spans="1:12" ht="19.5" thickBot="1" x14ac:dyDescent="0.35">
      <c r="A10" s="55" t="s">
        <v>24</v>
      </c>
      <c r="B10" s="68"/>
      <c r="C10" s="76">
        <f>SUM(D8:K8)</f>
        <v>8361.7000000000007</v>
      </c>
      <c r="D10" s="68"/>
      <c r="E10" s="68"/>
      <c r="F10" s="68"/>
      <c r="G10" s="68"/>
      <c r="H10" s="68"/>
      <c r="I10" s="68"/>
      <c r="J10" s="68"/>
      <c r="K10" s="68"/>
      <c r="L10" s="56"/>
    </row>
    <row r="11" spans="1:12" ht="19.5" thickTop="1" x14ac:dyDescent="0.3">
      <c r="A11" s="53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56"/>
    </row>
    <row r="12" spans="1:12" x14ac:dyDescent="0.25">
      <c r="L12" s="3"/>
    </row>
    <row r="13" spans="1:12" x14ac:dyDescent="0.25">
      <c r="L13" s="3"/>
    </row>
    <row r="14" spans="1:12" x14ac:dyDescent="0.25">
      <c r="L14" s="3"/>
    </row>
    <row r="15" spans="1:12" x14ac:dyDescent="0.25">
      <c r="L15" s="3"/>
    </row>
    <row r="16" spans="1:12" x14ac:dyDescent="0.25">
      <c r="L16" s="3"/>
    </row>
    <row r="17" spans="12:12" x14ac:dyDescent="0.25">
      <c r="L17" s="3"/>
    </row>
    <row r="18" spans="12:12" x14ac:dyDescent="0.25">
      <c r="L18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A3" sqref="A3"/>
    </sheetView>
  </sheetViews>
  <sheetFormatPr defaultRowHeight="15" x14ac:dyDescent="0.25"/>
  <cols>
    <col min="1" max="1" width="19.28515625" customWidth="1"/>
    <col min="2" max="11" width="12.7109375" style="61" customWidth="1"/>
  </cols>
  <sheetData>
    <row r="1" spans="1:12" ht="19.5" thickTop="1" x14ac:dyDescent="0.3">
      <c r="A1" s="49" t="s">
        <v>4</v>
      </c>
      <c r="B1" s="70">
        <f>Savings!G16</f>
        <v>1958.3999999999999</v>
      </c>
      <c r="C1" s="58"/>
      <c r="D1" s="59"/>
      <c r="E1" s="59"/>
      <c r="F1" s="60"/>
      <c r="G1" s="60"/>
      <c r="H1" s="60"/>
    </row>
    <row r="2" spans="1:12" ht="18.75" x14ac:dyDescent="0.3">
      <c r="A2" s="50" t="s">
        <v>15</v>
      </c>
      <c r="B2" s="71">
        <f>Savings!C16</f>
        <v>679.67</v>
      </c>
      <c r="C2" s="58"/>
      <c r="D2" s="58"/>
      <c r="E2" s="58"/>
      <c r="F2" s="58"/>
      <c r="G2" s="58"/>
      <c r="H2" s="59"/>
      <c r="L2" s="3"/>
    </row>
    <row r="3" spans="1:12" ht="19.5" thickBot="1" x14ac:dyDescent="0.35">
      <c r="A3" s="51" t="s">
        <v>23</v>
      </c>
      <c r="B3" s="72">
        <f>B1-B2</f>
        <v>1278.73</v>
      </c>
      <c r="C3" s="59"/>
      <c r="D3" s="59"/>
      <c r="E3" s="59"/>
      <c r="F3" s="59"/>
      <c r="G3" s="59"/>
      <c r="H3" s="64"/>
      <c r="L3" s="3"/>
    </row>
    <row r="4" spans="1:12" ht="15.75" thickTop="1" x14ac:dyDescent="0.25">
      <c r="A4" s="2"/>
      <c r="B4" s="73"/>
      <c r="C4" s="65"/>
      <c r="H4" s="66"/>
      <c r="L4" s="3"/>
    </row>
    <row r="5" spans="1:12" ht="37.5" x14ac:dyDescent="0.3">
      <c r="A5" s="52" t="s">
        <v>26</v>
      </c>
      <c r="B5" s="74">
        <v>3000</v>
      </c>
      <c r="C5" s="68" t="s">
        <v>21</v>
      </c>
      <c r="D5" s="68"/>
      <c r="E5" s="68"/>
      <c r="F5" s="68"/>
      <c r="G5" s="68"/>
      <c r="H5" s="68"/>
      <c r="I5" s="68"/>
      <c r="J5" s="68"/>
      <c r="K5" s="68"/>
      <c r="L5" s="56"/>
    </row>
    <row r="6" spans="1:12" ht="18.75" x14ac:dyDescent="0.3">
      <c r="A6" s="53"/>
      <c r="B6" s="68"/>
      <c r="C6" s="68"/>
      <c r="D6" s="68"/>
      <c r="E6" s="68"/>
      <c r="F6" s="68"/>
      <c r="G6" s="68"/>
      <c r="H6" s="68"/>
      <c r="I6" s="68"/>
      <c r="J6" s="68"/>
      <c r="K6" s="68"/>
      <c r="L6" s="56"/>
    </row>
    <row r="7" spans="1:12" ht="18.75" x14ac:dyDescent="0.3">
      <c r="A7" s="53" t="s">
        <v>25</v>
      </c>
      <c r="B7" s="68">
        <v>1</v>
      </c>
      <c r="C7" s="68">
        <v>2</v>
      </c>
      <c r="D7" s="68">
        <v>3</v>
      </c>
      <c r="E7" s="68">
        <v>4</v>
      </c>
      <c r="F7" s="68">
        <v>5</v>
      </c>
      <c r="G7" s="68">
        <v>6</v>
      </c>
      <c r="H7" s="68">
        <v>7</v>
      </c>
      <c r="I7" s="68">
        <v>8</v>
      </c>
      <c r="J7" s="68">
        <v>9</v>
      </c>
      <c r="K7" s="68">
        <v>10</v>
      </c>
      <c r="L7" s="56"/>
    </row>
    <row r="8" spans="1:12" ht="18.75" x14ac:dyDescent="0.3">
      <c r="A8" s="53"/>
      <c r="B8" s="69">
        <f>B3-B5</f>
        <v>-1721.27</v>
      </c>
      <c r="C8" s="69">
        <f>B3+B8</f>
        <v>-442.53999999999996</v>
      </c>
      <c r="D8" s="69">
        <f>B3+C8</f>
        <v>836.19</v>
      </c>
      <c r="E8" s="69">
        <f>$B$3</f>
        <v>1278.73</v>
      </c>
      <c r="F8" s="69">
        <f t="shared" ref="F8:K8" si="0">$B$3</f>
        <v>1278.73</v>
      </c>
      <c r="G8" s="69">
        <f t="shared" si="0"/>
        <v>1278.73</v>
      </c>
      <c r="H8" s="69">
        <f t="shared" si="0"/>
        <v>1278.73</v>
      </c>
      <c r="I8" s="69">
        <f t="shared" si="0"/>
        <v>1278.73</v>
      </c>
      <c r="J8" s="69">
        <f t="shared" si="0"/>
        <v>1278.73</v>
      </c>
      <c r="K8" s="69">
        <f t="shared" si="0"/>
        <v>1278.73</v>
      </c>
      <c r="L8" s="56"/>
    </row>
    <row r="9" spans="1:12" ht="18.75" x14ac:dyDescent="0.3">
      <c r="A9" s="53"/>
      <c r="B9" s="68"/>
      <c r="C9" s="68"/>
      <c r="D9" s="68"/>
      <c r="E9" s="68"/>
      <c r="F9" s="68"/>
      <c r="G9" s="68"/>
      <c r="H9" s="68"/>
      <c r="I9" s="68"/>
      <c r="J9" s="68"/>
      <c r="K9" s="68"/>
      <c r="L9" s="56"/>
    </row>
    <row r="10" spans="1:12" ht="19.5" thickBot="1" x14ac:dyDescent="0.35">
      <c r="A10" s="55" t="s">
        <v>24</v>
      </c>
      <c r="B10" s="68"/>
      <c r="C10" s="75">
        <f>SUM(D8:K8)</f>
        <v>9787.2999999999993</v>
      </c>
      <c r="D10" s="68"/>
      <c r="E10" s="68"/>
      <c r="F10" s="68"/>
      <c r="G10" s="68"/>
      <c r="H10" s="68"/>
      <c r="I10" s="68"/>
      <c r="J10" s="68"/>
      <c r="K10" s="68"/>
      <c r="L10" s="56"/>
    </row>
    <row r="11" spans="1:12" ht="19.5" thickTop="1" x14ac:dyDescent="0.3">
      <c r="A11" s="53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56"/>
    </row>
    <row r="12" spans="1:12" x14ac:dyDescent="0.25">
      <c r="L12" s="3"/>
    </row>
    <row r="13" spans="1:12" x14ac:dyDescent="0.25">
      <c r="L13" s="3"/>
    </row>
    <row r="14" spans="1:12" x14ac:dyDescent="0.25">
      <c r="L14" s="3"/>
    </row>
    <row r="15" spans="1:12" x14ac:dyDescent="0.25">
      <c r="L15" s="3"/>
    </row>
    <row r="16" spans="1:12" x14ac:dyDescent="0.25">
      <c r="L16" s="3"/>
    </row>
    <row r="17" spans="12:12" x14ac:dyDescent="0.25">
      <c r="L17" s="3"/>
    </row>
    <row r="18" spans="12:12" x14ac:dyDescent="0.25">
      <c r="L18" s="3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D28" sqref="D28"/>
    </sheetView>
  </sheetViews>
  <sheetFormatPr defaultRowHeight="15" x14ac:dyDescent="0.25"/>
  <cols>
    <col min="1" max="1" width="19.28515625" customWidth="1"/>
    <col min="2" max="11" width="12.7109375" style="61" customWidth="1"/>
  </cols>
  <sheetData>
    <row r="1" spans="1:12" ht="19.5" thickTop="1" x14ac:dyDescent="0.3">
      <c r="A1" s="49" t="s">
        <v>16</v>
      </c>
      <c r="B1" s="70">
        <f>Savings!H16</f>
        <v>2012.0970200000002</v>
      </c>
      <c r="C1" s="58"/>
      <c r="D1" s="59"/>
      <c r="E1" s="59"/>
      <c r="F1" s="60"/>
      <c r="G1" s="60"/>
      <c r="H1" s="60"/>
    </row>
    <row r="2" spans="1:12" ht="18.75" x14ac:dyDescent="0.3">
      <c r="A2" s="50" t="s">
        <v>15</v>
      </c>
      <c r="B2" s="71">
        <f>Savings!C16</f>
        <v>679.67</v>
      </c>
      <c r="C2" s="58"/>
      <c r="D2" s="58"/>
      <c r="E2" s="58"/>
      <c r="F2" s="58"/>
      <c r="G2" s="58"/>
      <c r="H2" s="59"/>
      <c r="L2" s="3"/>
    </row>
    <row r="3" spans="1:12" ht="19.5" thickBot="1" x14ac:dyDescent="0.35">
      <c r="A3" s="51" t="s">
        <v>23</v>
      </c>
      <c r="B3" s="72">
        <f>B1-B2</f>
        <v>1332.4270200000001</v>
      </c>
      <c r="C3" s="59"/>
      <c r="D3" s="59"/>
      <c r="E3" s="59"/>
      <c r="F3" s="59"/>
      <c r="G3" s="59"/>
      <c r="H3" s="64"/>
      <c r="L3" s="3"/>
    </row>
    <row r="4" spans="1:12" ht="15.75" thickTop="1" x14ac:dyDescent="0.25">
      <c r="A4" s="2"/>
      <c r="B4" s="73"/>
      <c r="C4" s="65"/>
      <c r="H4" s="66"/>
      <c r="L4" s="3"/>
    </row>
    <row r="5" spans="1:12" ht="37.5" x14ac:dyDescent="0.3">
      <c r="A5" s="52" t="s">
        <v>26</v>
      </c>
      <c r="B5" s="74">
        <v>3000</v>
      </c>
      <c r="C5" s="68" t="s">
        <v>21</v>
      </c>
      <c r="D5" s="68"/>
      <c r="E5" s="68"/>
      <c r="F5" s="68"/>
      <c r="G5" s="68"/>
      <c r="H5" s="68"/>
      <c r="I5" s="68"/>
      <c r="J5" s="68"/>
      <c r="K5" s="68"/>
      <c r="L5" s="56"/>
    </row>
    <row r="6" spans="1:12" ht="18.75" x14ac:dyDescent="0.3">
      <c r="A6" s="53"/>
      <c r="B6" s="68"/>
      <c r="C6" s="68"/>
      <c r="D6" s="68"/>
      <c r="E6" s="68"/>
      <c r="F6" s="68"/>
      <c r="G6" s="68"/>
      <c r="H6" s="68"/>
      <c r="I6" s="68"/>
      <c r="J6" s="68"/>
      <c r="K6" s="68"/>
      <c r="L6" s="56"/>
    </row>
    <row r="7" spans="1:12" ht="18.75" x14ac:dyDescent="0.3">
      <c r="A7" s="53" t="s">
        <v>25</v>
      </c>
      <c r="B7" s="68">
        <v>1</v>
      </c>
      <c r="C7" s="68">
        <v>2</v>
      </c>
      <c r="D7" s="68">
        <v>3</v>
      </c>
      <c r="E7" s="68">
        <v>4</v>
      </c>
      <c r="F7" s="68">
        <v>5</v>
      </c>
      <c r="G7" s="68">
        <v>6</v>
      </c>
      <c r="H7" s="68">
        <v>7</v>
      </c>
      <c r="I7" s="68">
        <v>8</v>
      </c>
      <c r="J7" s="68">
        <v>9</v>
      </c>
      <c r="K7" s="68">
        <v>10</v>
      </c>
      <c r="L7" s="56"/>
    </row>
    <row r="8" spans="1:12" ht="18.75" x14ac:dyDescent="0.3">
      <c r="A8" s="53"/>
      <c r="B8" s="69">
        <f>B3-B5</f>
        <v>-1667.5729799999999</v>
      </c>
      <c r="C8" s="69">
        <f>B3+B8</f>
        <v>-335.14595999999983</v>
      </c>
      <c r="D8" s="69">
        <f>B3+C8</f>
        <v>997.28106000000025</v>
      </c>
      <c r="E8" s="69">
        <f>$B$3</f>
        <v>1332.4270200000001</v>
      </c>
      <c r="F8" s="69">
        <f t="shared" ref="F8:K8" si="0">$B$3</f>
        <v>1332.4270200000001</v>
      </c>
      <c r="G8" s="69">
        <f t="shared" si="0"/>
        <v>1332.4270200000001</v>
      </c>
      <c r="H8" s="69">
        <f t="shared" si="0"/>
        <v>1332.4270200000001</v>
      </c>
      <c r="I8" s="69">
        <f t="shared" si="0"/>
        <v>1332.4270200000001</v>
      </c>
      <c r="J8" s="69">
        <f t="shared" si="0"/>
        <v>1332.4270200000001</v>
      </c>
      <c r="K8" s="69">
        <f t="shared" si="0"/>
        <v>1332.4270200000001</v>
      </c>
      <c r="L8" s="56"/>
    </row>
    <row r="9" spans="1:12" ht="18.75" x14ac:dyDescent="0.3">
      <c r="A9" s="53"/>
      <c r="B9" s="68"/>
      <c r="C9" s="68"/>
      <c r="D9" s="68"/>
      <c r="E9" s="68"/>
      <c r="F9" s="68"/>
      <c r="G9" s="68"/>
      <c r="H9" s="68"/>
      <c r="I9" s="68"/>
      <c r="J9" s="68"/>
      <c r="K9" s="68"/>
      <c r="L9" s="56"/>
    </row>
    <row r="10" spans="1:12" ht="19.5" thickBot="1" x14ac:dyDescent="0.35">
      <c r="A10" s="55" t="s">
        <v>24</v>
      </c>
      <c r="B10" s="68"/>
      <c r="C10" s="75">
        <f>SUM(D8:K8)</f>
        <v>10324.270199999999</v>
      </c>
      <c r="D10" s="68"/>
      <c r="E10" s="68"/>
      <c r="F10" s="68"/>
      <c r="G10" s="68"/>
      <c r="H10" s="68"/>
      <c r="I10" s="68"/>
      <c r="J10" s="68"/>
      <c r="K10" s="68"/>
      <c r="L10" s="56"/>
    </row>
    <row r="11" spans="1:12" ht="19.5" thickTop="1" x14ac:dyDescent="0.3">
      <c r="A11" s="53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56"/>
    </row>
    <row r="12" spans="1:12" x14ac:dyDescent="0.25">
      <c r="L12" s="3"/>
    </row>
    <row r="13" spans="1:12" x14ac:dyDescent="0.25">
      <c r="L13" s="3"/>
    </row>
    <row r="14" spans="1:12" x14ac:dyDescent="0.25">
      <c r="L14" s="3"/>
    </row>
    <row r="15" spans="1:12" x14ac:dyDescent="0.25">
      <c r="L15" s="3"/>
    </row>
    <row r="16" spans="1:12" x14ac:dyDescent="0.25">
      <c r="L16" s="3"/>
    </row>
    <row r="17" spans="12:12" x14ac:dyDescent="0.25">
      <c r="L17" s="3"/>
    </row>
    <row r="18" spans="12:12" x14ac:dyDescent="0.25">
      <c r="L18" s="3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Savings</vt:lpstr>
      <vt:lpstr>Propane Conversion</vt:lpstr>
      <vt:lpstr>Oil Conversion</vt:lpstr>
      <vt:lpstr>Electric Conversion</vt:lpstr>
      <vt:lpstr>Sheet2</vt:lpstr>
      <vt:lpstr>Sheet3</vt:lpstr>
    </vt:vector>
  </TitlesOfParts>
  <Company>Integrys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jlarson</dc:creator>
  <cp:lastModifiedBy>Jeff Peltier</cp:lastModifiedBy>
  <cp:lastPrinted>2012-02-14T20:59:35Z</cp:lastPrinted>
  <dcterms:created xsi:type="dcterms:W3CDTF">2012-02-07T17:22:06Z</dcterms:created>
  <dcterms:modified xsi:type="dcterms:W3CDTF">2013-06-09T18:15:34Z</dcterms:modified>
</cp:coreProperties>
</file>